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5\"/>
    </mc:Choice>
  </mc:AlternateContent>
  <xr:revisionPtr revIDLastSave="0" documentId="13_ncr:1_{15E4AB33-3809-49E2-9375-E7B05A268864}" xr6:coauthVersionLast="47" xr6:coauthVersionMax="47" xr10:uidLastSave="{00000000-0000-0000-0000-000000000000}"/>
  <bookViews>
    <workbookView xWindow="14295" yWindow="0" windowWidth="14610" windowHeight="15585" xr2:uid="{51A88EA5-A633-47E7-9838-10048AAC9CB7}"/>
  </bookViews>
  <sheets>
    <sheet name="1 - quantity_age" sheetId="3" r:id="rId1"/>
    <sheet name="2 - EURO_fuel" sheetId="4" r:id="rId2"/>
    <sheet name="3 - TOP_brands" sheetId="5" r:id="rId3"/>
  </sheets>
  <definedNames>
    <definedName name="_xlnm.Print_Area" localSheetId="0">'1 - quantity_age'!$A$1:$O$26</definedName>
    <definedName name="_xlnm.Print_Area" localSheetId="1">'2 - EURO_fuel'!$A$1:$Q$17</definedName>
    <definedName name="_xlnm.Print_Area" localSheetId="2">'3 - TOP_brands'!$A$1:$V$19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3" l="1"/>
  <c r="M9" i="3"/>
  <c r="L9" i="3"/>
  <c r="K9" i="3"/>
  <c r="J9" i="3"/>
  <c r="I9" i="3"/>
  <c r="H9" i="3"/>
  <c r="G9" i="3"/>
  <c r="F9" i="3"/>
  <c r="E9" i="3"/>
  <c r="D9" i="3"/>
  <c r="C9" i="3"/>
  <c r="O8" i="3"/>
  <c r="O9" i="3" s="1"/>
  <c r="O7" i="3"/>
</calcChain>
</file>

<file path=xl/sharedStrings.xml><?xml version="1.0" encoding="utf-8"?>
<sst xmlns="http://schemas.openxmlformats.org/spreadsheetml/2006/main" count="77" uniqueCount="71">
  <si>
    <t>Mar</t>
  </si>
  <si>
    <t>Diesel</t>
  </si>
  <si>
    <t>LPG</t>
  </si>
  <si>
    <t>CNG/LNG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</si>
  <si>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</si>
  <si>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</si>
  <si>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</si>
  <si>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</si>
  <si>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</si>
  <si>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</si>
  <si>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</si>
  <si>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</si>
  <si>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</si>
  <si>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</si>
  <si>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First registrations of used passenger cars in Poland*</t>
  </si>
  <si>
    <t>Make</t>
  </si>
  <si>
    <t>No.**</t>
  </si>
  <si>
    <t>Change % r/r</t>
  </si>
  <si>
    <t>* source: PZPM based on CEP</t>
  </si>
  <si>
    <t>First Registrations of Used Passenger Cars by Fuel Type</t>
  </si>
  <si>
    <t>share %</t>
  </si>
  <si>
    <t>thousand units</t>
  </si>
  <si>
    <t>Volume
Change y/y</t>
  </si>
  <si>
    <t>Market Share
Change y/y</t>
  </si>
  <si>
    <t>Petrol</t>
  </si>
  <si>
    <t>AFV / Others</t>
  </si>
  <si>
    <t>including:</t>
  </si>
  <si>
    <t>Electric</t>
  </si>
  <si>
    <t>Hybrid</t>
  </si>
  <si>
    <t>Hybrid Plug-In</t>
  </si>
  <si>
    <t>Others / N.A.</t>
  </si>
  <si>
    <t>Fuel 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</si>
  <si>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</si>
  <si>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</si>
  <si>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</si>
  <si>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</si>
  <si>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</si>
  <si>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</si>
  <si>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</si>
  <si>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</si>
  <si>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</si>
  <si>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</si>
  <si>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</si>
  <si>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</si>
  <si>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%change y/y</t>
  </si>
  <si>
    <t>source: PZPM based on CEP</t>
  </si>
  <si>
    <t>Age</t>
  </si>
  <si>
    <t>Number of vehicles</t>
  </si>
  <si>
    <t>Share %</t>
  </si>
  <si>
    <t>&lt;=4 years</t>
  </si>
  <si>
    <t>&gt;4 years &amp;
&lt;=10 years</t>
  </si>
  <si>
    <t>&gt;10 years</t>
  </si>
  <si>
    <t>First Registrations of used Passenger Cars in Poland, 2024 - 2025
PZPM based on data from Centralna Ewidencja Pojazdow</t>
  </si>
  <si>
    <t>** based on registrations in 2025</t>
  </si>
  <si>
    <t>+0,2 pp</t>
  </si>
  <si>
    <t>+0,5 pp</t>
  </si>
  <si>
    <t>-0,1 pp</t>
  </si>
  <si>
    <t>+0,0 pp</t>
  </si>
  <si>
    <t>-2,9 pp</t>
  </si>
  <si>
    <t>+1,0 pp</t>
  </si>
  <si>
    <t>Age Structure Jan-May 2025</t>
  </si>
  <si>
    <t>January-May 2024</t>
  </si>
  <si>
    <t>January-May 2025</t>
  </si>
  <si>
    <t>195,4</t>
  </si>
  <si>
    <t>200,3</t>
  </si>
  <si>
    <t>+1,2 pp</t>
  </si>
  <si>
    <t>149,9</t>
  </si>
  <si>
    <t>139,6</t>
  </si>
  <si>
    <t>22,3</t>
  </si>
  <si>
    <t>28,5</t>
  </si>
  <si>
    <t>+1,7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</si>
</sst>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 Nova"/>
      <family val="2"/>
    </font>
    <font>
      <b/>
      <sz val="10"/>
      <color rgb="FFFF0000"/>
      <name val="Arial Nova"/>
      <family val="2"/>
    </font>
    <font>
      <sz val="10"/>
      <name val="Arial Nova"/>
      <family val="2"/>
    </font>
    <font>
      <b/>
      <sz val="14"/>
      <name val="Arial Nova"/>
      <family val="2"/>
    </font>
    <font>
      <sz val="11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strike/>
      <sz val="10"/>
      <name val="Arial Nova"/>
      <family val="2"/>
    </font>
    <font>
      <sz val="14"/>
      <name val="Arial Nova"/>
      <family val="2"/>
    </font>
    <font>
      <b/>
      <sz val="14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b/>
      <sz val="1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11" xfId="2" applyFont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165" fontId="4" fillId="0" borderId="11" xfId="3" applyNumberFormat="1" applyFont="1" applyBorder="1" applyAlignment="1">
      <alignment horizontal="center" vertical="center"/>
    </xf>
    <xf numFmtId="165" fontId="4" fillId="3" borderId="11" xfId="3" applyNumberFormat="1" applyFont="1" applyFill="1" applyBorder="1" applyAlignment="1">
      <alignment horizontal="center" vertical="center"/>
    </xf>
    <xf numFmtId="166" fontId="4" fillId="0" borderId="11" xfId="1" applyNumberFormat="1" applyFont="1" applyBorder="1" applyAlignment="1">
      <alignment horizontal="center" vertical="center"/>
    </xf>
    <xf numFmtId="166" fontId="4" fillId="3" borderId="11" xfId="1" applyNumberFormat="1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165" fontId="4" fillId="0" borderId="10" xfId="3" applyNumberFormat="1" applyFont="1" applyBorder="1" applyAlignment="1">
      <alignment horizontal="center" vertical="center"/>
    </xf>
    <xf numFmtId="10" fontId="6" fillId="0" borderId="0" xfId="0" applyNumberFormat="1" applyFont="1"/>
    <xf numFmtId="0" fontId="10" fillId="3" borderId="10" xfId="0" applyFont="1" applyFill="1" applyBorder="1" applyAlignment="1">
      <alignment horizontal="center" vertical="center" wrapText="1"/>
    </xf>
    <xf numFmtId="165" fontId="10" fillId="3" borderId="10" xfId="3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6" fontId="4" fillId="0" borderId="10" xfId="1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6" fillId="0" borderId="0" xfId="0" applyNumberFormat="1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2" xfId="0" applyFont="1" applyBorder="1"/>
    <xf numFmtId="0" fontId="4" fillId="0" borderId="10" xfId="2" applyFont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textRotation="90"/>
    </xf>
    <xf numFmtId="0" fontId="14" fillId="0" borderId="3" xfId="0" applyFont="1" applyBorder="1" applyAlignment="1">
      <alignment vertical="center" textRotation="90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top"/>
    </xf>
    <xf numFmtId="165" fontId="14" fillId="0" borderId="0" xfId="4" applyNumberFormat="1" applyFont="1"/>
    <xf numFmtId="166" fontId="10" fillId="3" borderId="1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F8406928-CB06-4BA1-ABF0-4081CBC8B8B7}"/>
    <cellStyle name="Procentowy" xfId="3" builtinId="5"/>
    <cellStyle name="Procentowy 2" xfId="4" xr:uid="{E1332B26-038E-4FA6-8F75-C0E02DBEDB8A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First Registrations of Used PC in Poland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25259726179561992"/>
          <c:y val="6.458404103183490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quantity_age'!$B$7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quantity_age'!$C$6:$N$6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'1 - quantity_age'!$C$7:$N$7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2E7-98D8-11063B91BD34}"/>
            </c:ext>
          </c:extLst>
        </c:ser>
        <c:ser>
          <c:idx val="0"/>
          <c:order val="1"/>
          <c:tx>
            <c:strRef>
              <c:f>'1 - quantity_age'!$B$8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quantity_age'!$C$8:$N$8</c:f>
              <c:numCache>
                <c:formatCode>_-* #\ ##0\ _z_ł_-;\-* #\ ##0\ _z_ł_-;_-* "-"??\ _z_ł_-;_-@_-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  <c:pt idx="3">
                  <c:v>79122</c:v>
                </c:pt>
                <c:pt idx="4">
                  <c:v>72653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7-42E7-98D8-11063B91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135487"/>
        <c:axId val="1"/>
      </c:barChart>
      <c:catAx>
        <c:axId val="50313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03135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1"/>
              <a:t>First Registrations</a:t>
            </a:r>
            <a:r>
              <a:rPr lang="pl-PL" sz="1200" b="1" baseline="0"/>
              <a:t> of Used Vehicles</a:t>
            </a:r>
          </a:p>
          <a:p>
            <a:pPr>
              <a:defRPr/>
            </a:pPr>
            <a:r>
              <a:rPr lang="pl-PL" sz="1200" b="1" baseline="0"/>
              <a:t>in year 2025 - age structure</a:t>
            </a:r>
            <a:endParaRPr lang="pl-PL" sz="12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3875-4666-BF64-FD72EEB95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75-4666-BF64-FD72EEB951AA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3875-4666-BF64-FD72EEB951AA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5-4666-BF64-FD72EEB951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75-4666-BF64-FD72EEB95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quantity_age'!$K$13:$K$15</c:f>
              <c:strCache>
                <c:ptCount val="3"/>
                <c:pt idx="0">
                  <c:v>&lt;=4 years</c:v>
                </c:pt>
                <c:pt idx="1">
                  <c:v>&gt;4 years &amp;
&lt;=10 years</c:v>
                </c:pt>
                <c:pt idx="2">
                  <c:v>&gt;10 years</c:v>
                </c:pt>
              </c:strCache>
            </c:strRef>
          </c:cat>
          <c:val>
            <c:numRef>
              <c:f>'1 - quantity_age'!$M$13:$M$15</c:f>
              <c:numCache>
                <c:formatCode>0.0%</c:formatCode>
                <c:ptCount val="3"/>
                <c:pt idx="0">
                  <c:v>9.6839259100398242E-2</c:v>
                </c:pt>
                <c:pt idx="1">
                  <c:v>0.34911486767129163</c:v>
                </c:pt>
                <c:pt idx="2">
                  <c:v>0.55404587322831012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5-4666-BF64-FD72EEB9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35051153443264"/>
          <c:y val="0.36620846383104261"/>
          <c:w val="0.20796327206614937"/>
          <c:h val="0.37479258235735158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First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registrations 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- used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passenger cars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
imported to Poland - TOP 10 in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0.29321256319470135"/>
          <c:y val="3.140096618357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68546872093145E-2"/>
          <c:y val="0.13379901960784313"/>
          <c:w val="0.91009582925511101"/>
          <c:h val="0.677893121815655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TOP_brands'!$F$7</c:f>
              <c:strCache>
                <c:ptCount val="1"/>
                <c:pt idx="0">
                  <c:v>January-May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TOP_brands'!$E$8:$E$17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TOP_brands'!$F$8:$F$17</c:f>
              <c:numCache>
                <c:formatCode>General</c:formatCode>
                <c:ptCount val="10"/>
                <c:pt idx="0">
                  <c:v>36251</c:v>
                </c:pt>
                <c:pt idx="1">
                  <c:v>35073</c:v>
                </c:pt>
                <c:pt idx="2">
                  <c:v>33604</c:v>
                </c:pt>
                <c:pt idx="3">
                  <c:v>30501</c:v>
                </c:pt>
                <c:pt idx="4">
                  <c:v>23561</c:v>
                </c:pt>
                <c:pt idx="5">
                  <c:v>17209</c:v>
                </c:pt>
                <c:pt idx="6">
                  <c:v>17059</c:v>
                </c:pt>
                <c:pt idx="7">
                  <c:v>15533</c:v>
                </c:pt>
                <c:pt idx="8">
                  <c:v>17533</c:v>
                </c:pt>
                <c:pt idx="9">
                  <c:v>14175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B-46B8-854D-DB37B2207146}"/>
            </c:ext>
          </c:extLst>
        </c:ser>
        <c:ser>
          <c:idx val="0"/>
          <c:order val="1"/>
          <c:tx>
            <c:strRef>
              <c:f>'3 - TOP_brands'!$G$7</c:f>
              <c:strCache>
                <c:ptCount val="1"/>
                <c:pt idx="0">
                  <c:v>January-May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TOP_brands'!$E$8:$E$17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TOP_brands'!$G$8:$G$17</c:f>
              <c:numCache>
                <c:formatCode>General</c:formatCode>
                <c:ptCount val="10"/>
                <c:pt idx="0">
                  <c:v>35127</c:v>
                </c:pt>
                <c:pt idx="1">
                  <c:v>34447</c:v>
                </c:pt>
                <c:pt idx="2">
                  <c:v>32362</c:v>
                </c:pt>
                <c:pt idx="3">
                  <c:v>27506</c:v>
                </c:pt>
                <c:pt idx="4">
                  <c:v>23033</c:v>
                </c:pt>
                <c:pt idx="5">
                  <c:v>18642</c:v>
                </c:pt>
                <c:pt idx="6">
                  <c:v>18030</c:v>
                </c:pt>
                <c:pt idx="7">
                  <c:v>17230</c:v>
                </c:pt>
                <c:pt idx="8">
                  <c:v>16092</c:v>
                </c:pt>
                <c:pt idx="9">
                  <c:v>14137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B-46B8-854D-DB37B220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352799"/>
        <c:axId val="1"/>
      </c:barChart>
      <c:catAx>
        <c:axId val="50835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835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48339489758261"/>
          <c:y val="0.94927060747841308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154781</xdr:rowOff>
    </xdr:to>
    <xdr:graphicFrame macro="">
      <xdr:nvGraphicFramePr>
        <xdr:cNvPr id="5155752" name="Wykres 1">
          <a:extLst>
            <a:ext uri="{FF2B5EF4-FFF2-40B4-BE49-F238E27FC236}">
              <a16:creationId xmlns:a16="http://schemas.microsoft.com/office/drawing/2014/main" id="{E34D7651-FE2B-86B0-8F3E-15C9726AA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16</xdr:row>
      <xdr:rowOff>76200</xdr:rowOff>
    </xdr:from>
    <xdr:to>
      <xdr:col>14</xdr:col>
      <xdr:colOff>258536</xdr:colOff>
      <xdr:row>25</xdr:row>
      <xdr:rowOff>114300</xdr:rowOff>
    </xdr:to>
    <xdr:graphicFrame macro="">
      <xdr:nvGraphicFramePr>
        <xdr:cNvPr id="5155753" name="Wykres 8">
          <a:extLst>
            <a:ext uri="{FF2B5EF4-FFF2-40B4-BE49-F238E27FC236}">
              <a16:creationId xmlns:a16="http://schemas.microsoft.com/office/drawing/2014/main" id="{2E75B3F4-ABC1-7536-E928-DB6AD7B38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54" name="Obraz 2">
          <a:extLst>
            <a:ext uri="{FF2B5EF4-FFF2-40B4-BE49-F238E27FC236}">
              <a16:creationId xmlns:a16="http://schemas.microsoft.com/office/drawing/2014/main" id="{8ACC6F2A-C40F-6EEC-31C0-BD8BF5FE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3</xdr:col>
      <xdr:colOff>348191</xdr:colOff>
      <xdr:row>1</xdr:row>
      <xdr:rowOff>304800</xdr:rowOff>
    </xdr:to>
    <xdr:pic>
      <xdr:nvPicPr>
        <xdr:cNvPr id="5646845" name="Obraz 1">
          <a:extLst>
            <a:ext uri="{FF2B5EF4-FFF2-40B4-BE49-F238E27FC236}">
              <a16:creationId xmlns:a16="http://schemas.microsoft.com/office/drawing/2014/main" id="{B265E751-CA8C-FC58-5875-8280E1B4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31749</xdr:colOff>
      <xdr:row>1</xdr:row>
      <xdr:rowOff>127000</xdr:rowOff>
    </xdr:from>
    <xdr:to>
      <xdr:col>16</xdr:col>
      <xdr:colOff>194733</xdr:colOff>
      <xdr:row>16</xdr:row>
      <xdr:rowOff>52771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1FF8C66-0B55-4A48-93CD-99B2731F2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5916" y="465667"/>
          <a:ext cx="7772400" cy="4963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41275</xdr:rowOff>
    </xdr:from>
    <xdr:to>
      <xdr:col>4</xdr:col>
      <xdr:colOff>971550</xdr:colOff>
      <xdr:row>3</xdr:row>
      <xdr:rowOff>107950</xdr:rowOff>
    </xdr:to>
    <xdr:pic>
      <xdr:nvPicPr>
        <xdr:cNvPr id="6527022" name="Obraz 1">
          <a:extLst>
            <a:ext uri="{FF2B5EF4-FFF2-40B4-BE49-F238E27FC236}">
              <a16:creationId xmlns:a16="http://schemas.microsoft.com/office/drawing/2014/main" id="{3E39A681-9C20-A446-4BF0-A51B5246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275"/>
          <a:ext cx="2282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142876</xdr:colOff>
      <xdr:row>5</xdr:row>
      <xdr:rowOff>31749</xdr:rowOff>
    </xdr:from>
    <xdr:to>
      <xdr:col>20</xdr:col>
      <xdr:colOff>190501</xdr:colOff>
      <xdr:row>17</xdr:row>
      <xdr:rowOff>114299</xdr:rowOff>
    </xdr:to>
    <xdr:graphicFrame macro="">
      <xdr:nvGraphicFramePr>
        <xdr:cNvPr id="6527023" name="Wykres 2">
          <a:extLst>
            <a:ext uri="{FF2B5EF4-FFF2-40B4-BE49-F238E27FC236}">
              <a16:creationId xmlns:a16="http://schemas.microsoft.com/office/drawing/2014/main" id="{8FAB530B-42EB-7C7F-3A8D-AD59363BD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933C-B950-4E48-98C1-BFF95CF56A96}">
  <sheetPr codeName="Arkusz1">
    <pageSetUpPr autoPageBreaks="0" fitToPage="1"/>
  </sheetPr>
  <dimension ref="B1:U27"/>
  <sheetViews>
    <sheetView showGridLines="0" tabSelected="1" zoomScale="60" zoomScaleNormal="60" zoomScalePageLayoutView="55" workbookViewId="0"/>
  </sheetViews>
  <sheetFormatPr defaultRowHeight="12.75" x14ac:dyDescent="0.2"/>
  <cols>
    <col min="1" max="1" width="2.7109375" style="8" customWidth="1"/>
    <col min="2" max="2" width="16.7109375" style="8" customWidth="1"/>
    <col min="3" max="14" width="15.140625" style="8" customWidth="1"/>
    <col min="15" max="15" width="14.42578125" style="8" bestFit="1" customWidth="1"/>
    <col min="16" max="16" width="9.140625" style="8"/>
    <col min="17" max="18" width="9.140625" style="22" customWidth="1"/>
    <col min="19" max="21" width="9.140625" style="23" customWidth="1"/>
    <col min="22" max="16384" width="9.140625" style="8"/>
  </cols>
  <sheetData>
    <row r="1" spans="2:18" ht="26.25" customHeight="1" x14ac:dyDescent="0.2"/>
    <row r="2" spans="2:18" ht="26.25" customHeight="1" x14ac:dyDescent="0.2">
      <c r="O2" s="24"/>
    </row>
    <row r="3" spans="2:18" ht="12" customHeight="1" x14ac:dyDescent="0.2">
      <c r="O3" s="24"/>
    </row>
    <row r="4" spans="2:18" ht="43.5" customHeight="1" x14ac:dyDescent="0.2">
      <c r="B4" s="41" t="s">
        <v>52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2:18" ht="18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2:18" ht="26.25" customHeight="1" thickBot="1" x14ac:dyDescent="0.25">
      <c r="B6" s="12"/>
      <c r="C6" s="12" t="s">
        <v>32</v>
      </c>
      <c r="D6" s="12" t="s">
        <v>33</v>
      </c>
      <c r="E6" s="12" t="s">
        <v>0</v>
      </c>
      <c r="F6" s="12" t="s">
        <v>34</v>
      </c>
      <c r="G6" s="12" t="s">
        <v>35</v>
      </c>
      <c r="H6" s="12" t="s">
        <v>36</v>
      </c>
      <c r="I6" s="12" t="s">
        <v>37</v>
      </c>
      <c r="J6" s="12" t="s">
        <v>38</v>
      </c>
      <c r="K6" s="12" t="s">
        <v>39</v>
      </c>
      <c r="L6" s="12" t="s">
        <v>40</v>
      </c>
      <c r="M6" s="12" t="s">
        <v>41</v>
      </c>
      <c r="N6" s="12" t="s">
        <v>42</v>
      </c>
      <c r="O6" s="12" t="s">
        <v>43</v>
      </c>
      <c r="Q6" s="26"/>
      <c r="R6" s="26"/>
    </row>
    <row r="7" spans="2:18" ht="26.25" customHeight="1" thickBot="1" x14ac:dyDescent="0.25">
      <c r="B7" s="12">
        <v>2024</v>
      </c>
      <c r="C7" s="27">
        <v>66186</v>
      </c>
      <c r="D7" s="5">
        <v>72408</v>
      </c>
      <c r="E7" s="27">
        <v>77918</v>
      </c>
      <c r="F7" s="5">
        <v>79087</v>
      </c>
      <c r="G7" s="27">
        <v>72082</v>
      </c>
      <c r="H7" s="5">
        <v>71814</v>
      </c>
      <c r="I7" s="27">
        <v>79987</v>
      </c>
      <c r="J7" s="5">
        <v>72310</v>
      </c>
      <c r="K7" s="27">
        <v>74241</v>
      </c>
      <c r="L7" s="5">
        <v>84992</v>
      </c>
      <c r="M7" s="27">
        <v>66966</v>
      </c>
      <c r="N7" s="5">
        <v>64519</v>
      </c>
      <c r="O7" s="27">
        <f>SUM(C7:N7)</f>
        <v>882510</v>
      </c>
      <c r="Q7" s="28"/>
      <c r="R7" s="28"/>
    </row>
    <row r="8" spans="2:18" ht="26.25" customHeight="1" thickBot="1" x14ac:dyDescent="0.25">
      <c r="B8" s="12">
        <v>2025</v>
      </c>
      <c r="C8" s="40">
        <v>69287</v>
      </c>
      <c r="D8" s="6">
        <v>69649</v>
      </c>
      <c r="E8" s="40">
        <v>77652</v>
      </c>
      <c r="F8" s="6">
        <v>79122</v>
      </c>
      <c r="G8" s="40">
        <v>72653</v>
      </c>
      <c r="H8" s="6"/>
      <c r="I8" s="40"/>
      <c r="J8" s="6"/>
      <c r="K8" s="40"/>
      <c r="L8" s="6"/>
      <c r="M8" s="40"/>
      <c r="N8" s="6"/>
      <c r="O8" s="40">
        <f>SUM(C8:N8)</f>
        <v>368363</v>
      </c>
      <c r="Q8" s="28"/>
      <c r="R8" s="28"/>
    </row>
    <row r="9" spans="2:18" ht="26.25" customHeight="1" thickBot="1" x14ac:dyDescent="0.25">
      <c r="B9" s="12" t="s">
        <v>44</v>
      </c>
      <c r="C9" s="14">
        <f>+C8/C7-1</f>
        <v>4.6852808751095321E-2</v>
      </c>
      <c r="D9" s="3">
        <f>IF(D8="","",+D8/D7-1)</f>
        <v>-3.8103524472434036E-2</v>
      </c>
      <c r="E9" s="14">
        <f t="shared" ref="E9:N9" si="0">IF(E8="","",+E8/E7-1)</f>
        <v>-3.4138453245720068E-3</v>
      </c>
      <c r="F9" s="3">
        <f t="shared" si="0"/>
        <v>4.4255060882325559E-4</v>
      </c>
      <c r="G9" s="14">
        <f>IF(G8="","",+G8/G7-1)</f>
        <v>7.92153380871774E-3</v>
      </c>
      <c r="H9" s="3" t="str">
        <f t="shared" si="0"/>
        <v/>
      </c>
      <c r="I9" s="14" t="str">
        <f t="shared" si="0"/>
        <v/>
      </c>
      <c r="J9" s="3" t="str">
        <f t="shared" si="0"/>
        <v/>
      </c>
      <c r="K9" s="14" t="str">
        <f t="shared" si="0"/>
        <v/>
      </c>
      <c r="L9" s="3" t="str">
        <f t="shared" si="0"/>
        <v/>
      </c>
      <c r="M9" s="14" t="str">
        <f t="shared" si="0"/>
        <v/>
      </c>
      <c r="N9" s="3" t="str">
        <f t="shared" si="0"/>
        <v/>
      </c>
      <c r="O9" s="14">
        <f ca="1">+O8/SUM(OFFSET(C7,0,0,,COUNTA(C8:N8)))-1</f>
        <v>1.8548687585162593E-3</v>
      </c>
    </row>
    <row r="10" spans="2:18" ht="26.25" customHeight="1" x14ac:dyDescent="0.2">
      <c r="D10" s="29"/>
      <c r="P10" s="29"/>
    </row>
    <row r="11" spans="2:18" ht="26.25" customHeight="1" x14ac:dyDescent="0.2">
      <c r="K11" s="42" t="s">
        <v>60</v>
      </c>
      <c r="L11" s="43"/>
      <c r="M11" s="43"/>
      <c r="O11" s="22"/>
    </row>
    <row r="12" spans="2:18" ht="26.25" customHeight="1" thickBot="1" x14ac:dyDescent="0.25">
      <c r="K12" s="12" t="s">
        <v>46</v>
      </c>
      <c r="L12" s="12" t="s">
        <v>47</v>
      </c>
      <c r="M12" s="12" t="s">
        <v>48</v>
      </c>
      <c r="O12" s="22"/>
    </row>
    <row r="13" spans="2:18" ht="26.25" customHeight="1" thickBot="1" x14ac:dyDescent="0.25">
      <c r="K13" s="12" t="s">
        <v>49</v>
      </c>
      <c r="L13" s="5">
        <v>35672</v>
      </c>
      <c r="M13" s="14">
        <v>9.6839259100398242E-2</v>
      </c>
      <c r="O13" s="22"/>
    </row>
    <row r="14" spans="2:18" ht="26.25" customHeight="1" thickBot="1" x14ac:dyDescent="0.25">
      <c r="K14" s="12" t="s">
        <v>50</v>
      </c>
      <c r="L14" s="6">
        <v>128601</v>
      </c>
      <c r="M14" s="17">
        <v>0.34911486767129163</v>
      </c>
      <c r="O14" s="22"/>
    </row>
    <row r="15" spans="2:18" ht="26.25" customHeight="1" thickBot="1" x14ac:dyDescent="0.25">
      <c r="K15" s="12" t="s">
        <v>51</v>
      </c>
      <c r="L15" s="5">
        <v>204090</v>
      </c>
      <c r="M15" s="14">
        <v>0.55404587322831012</v>
      </c>
      <c r="O15" s="22"/>
    </row>
    <row r="16" spans="2:18" ht="26.25" customHeight="1" thickBot="1" x14ac:dyDescent="0.25">
      <c r="K16" s="12" t="s">
        <v>43</v>
      </c>
      <c r="L16" s="6">
        <v>368363</v>
      </c>
      <c r="M16" s="17">
        <v>1</v>
      </c>
      <c r="O16" s="22"/>
    </row>
    <row r="17" spans="2:15" ht="26.25" customHeight="1" x14ac:dyDescent="0.2">
      <c r="O17" s="22"/>
    </row>
    <row r="18" spans="2:15" ht="26.25" customHeight="1" x14ac:dyDescent="0.2">
      <c r="O18" s="22"/>
    </row>
    <row r="19" spans="2:15" ht="26.25" customHeight="1" x14ac:dyDescent="0.2">
      <c r="O19" s="22"/>
    </row>
    <row r="20" spans="2:15" ht="26.25" customHeight="1" x14ac:dyDescent="0.2">
      <c r="O20" s="22"/>
    </row>
    <row r="21" spans="2:15" ht="26.25" customHeight="1" x14ac:dyDescent="0.2">
      <c r="O21" s="22"/>
    </row>
    <row r="22" spans="2:15" ht="26.25" customHeight="1" x14ac:dyDescent="0.2">
      <c r="O22" s="22"/>
    </row>
    <row r="23" spans="2:15" ht="26.25" customHeight="1" x14ac:dyDescent="0.2">
      <c r="O23" s="22"/>
    </row>
    <row r="24" spans="2:15" ht="26.25" customHeight="1" x14ac:dyDescent="0.2">
      <c r="O24" s="22"/>
    </row>
    <row r="25" spans="2:15" ht="26.25" customHeight="1" x14ac:dyDescent="0.2">
      <c r="O25" s="22"/>
    </row>
    <row r="26" spans="2:15" ht="26.25" customHeight="1" x14ac:dyDescent="0.2">
      <c r="B26" s="8" t="s">
        <v>45</v>
      </c>
      <c r="O26" s="22"/>
    </row>
    <row r="27" spans="2:15" ht="26.25" customHeight="1" x14ac:dyDescent="0.2">
      <c r="K27" s="21"/>
      <c r="L27" s="21"/>
      <c r="M27" s="21"/>
      <c r="N27" s="21"/>
      <c r="O27" s="30"/>
    </row>
  </sheetData>
  <mergeCells count="2">
    <mergeCell ref="B4:O4"/>
    <mergeCell ref="K11:M11"/>
  </mergeCells>
  <phoneticPr fontId="0" type="noConversion"/>
  <conditionalFormatting sqref="C9:O9">
    <cfRule type="cellIs" dxfId="2" priority="1" operator="lessThan">
      <formula>0</formula>
    </cfRule>
  </conditionalFormatting>
  <printOptions horizontalCentered="1" verticalCentered="1"/>
  <pageMargins left="0.70866141732283472" right="0.70866141732283472" top="0" bottom="1.7322834645669292" header="0.31496062992125984" footer="0.31496062992125984"/>
  <pageSetup paperSize="9" scale="61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F286-6D2F-4A7E-B576-45EC9744EC10}">
  <sheetPr codeName="Arkusz2">
    <pageSetUpPr autoPageBreaks="0"/>
  </sheetPr>
  <dimension ref="B1:S31"/>
  <sheetViews>
    <sheetView showGridLines="0" zoomScale="90" zoomScaleNormal="90" zoomScalePageLayoutView="55" workbookViewId="0">
      <selection activeCell="B4" sqref="B4:H16"/>
    </sheetView>
  </sheetViews>
  <sheetFormatPr defaultRowHeight="12.75" x14ac:dyDescent="0.2"/>
  <cols>
    <col min="1" max="1" width="2.7109375" style="8" customWidth="1"/>
    <col min="2" max="8" width="15.7109375" style="8" customWidth="1"/>
    <col min="9" max="14" width="15.140625" style="8" customWidth="1"/>
    <col min="15" max="15" width="14.42578125" style="8" bestFit="1" customWidth="1"/>
    <col min="16" max="16384" width="9.140625" style="8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10" customFormat="1" ht="43.5" customHeight="1" x14ac:dyDescent="0.2">
      <c r="B4" s="41" t="s">
        <v>19</v>
      </c>
      <c r="C4" s="41"/>
      <c r="D4" s="41"/>
      <c r="E4" s="41"/>
      <c r="F4" s="41"/>
      <c r="G4" s="41"/>
      <c r="H4" s="41"/>
      <c r="I4" s="9"/>
      <c r="J4" s="9"/>
      <c r="K4" s="9"/>
      <c r="L4" s="9"/>
      <c r="M4" s="9"/>
      <c r="N4" s="9"/>
      <c r="O4" s="9"/>
      <c r="P4" s="9"/>
      <c r="Q4" s="9"/>
    </row>
    <row r="5" spans="2:19" s="10" customFormat="1" ht="26.25" customHeight="1" x14ac:dyDescent="0.2">
      <c r="B5" s="44" t="s">
        <v>31</v>
      </c>
      <c r="C5" s="46" t="s">
        <v>61</v>
      </c>
      <c r="D5" s="47"/>
      <c r="E5" s="46" t="s">
        <v>62</v>
      </c>
      <c r="F5" s="47"/>
      <c r="G5" s="44" t="s">
        <v>22</v>
      </c>
      <c r="H5" s="48" t="s">
        <v>23</v>
      </c>
    </row>
    <row r="6" spans="2:19" s="10" customFormat="1" ht="26.25" customHeight="1" thickBot="1" x14ac:dyDescent="0.25">
      <c r="B6" s="45"/>
      <c r="C6" s="12" t="s">
        <v>21</v>
      </c>
      <c r="D6" s="12" t="s">
        <v>20</v>
      </c>
      <c r="E6" s="12" t="s">
        <v>21</v>
      </c>
      <c r="F6" s="12" t="s">
        <v>20</v>
      </c>
      <c r="G6" s="45"/>
      <c r="H6" s="46"/>
    </row>
    <row r="7" spans="2:19" ht="26.25" customHeight="1" thickBot="1" x14ac:dyDescent="0.25">
      <c r="B7" s="12" t="s">
        <v>24</v>
      </c>
      <c r="C7" s="13" t="s">
        <v>63</v>
      </c>
      <c r="D7" s="3">
        <v>0.5315246953872933</v>
      </c>
      <c r="E7" s="13" t="s">
        <v>64</v>
      </c>
      <c r="F7" s="3">
        <v>0.5437408208750607</v>
      </c>
      <c r="G7" s="14">
        <v>2.4883462705507231E-2</v>
      </c>
      <c r="H7" s="1" t="s">
        <v>65</v>
      </c>
      <c r="M7" s="15"/>
    </row>
    <row r="8" spans="2:19" ht="26.25" customHeight="1" thickBot="1" x14ac:dyDescent="0.25">
      <c r="B8" s="12" t="s">
        <v>1</v>
      </c>
      <c r="C8" s="16" t="s">
        <v>66</v>
      </c>
      <c r="D8" s="4">
        <v>0.4077649042645779</v>
      </c>
      <c r="E8" s="16" t="s">
        <v>67</v>
      </c>
      <c r="F8" s="4">
        <v>0.37889527449825311</v>
      </c>
      <c r="G8" s="17">
        <v>-6.9073615826368839E-2</v>
      </c>
      <c r="H8" s="7" t="s">
        <v>58</v>
      </c>
      <c r="J8" s="15"/>
      <c r="M8" s="15"/>
      <c r="S8" s="18"/>
    </row>
    <row r="9" spans="2:19" ht="26.25" customHeight="1" thickBot="1" x14ac:dyDescent="0.25">
      <c r="B9" s="12" t="s">
        <v>25</v>
      </c>
      <c r="C9" s="13" t="s">
        <v>68</v>
      </c>
      <c r="D9" s="3">
        <v>6.0710400348128801E-2</v>
      </c>
      <c r="E9" s="13" t="s">
        <v>69</v>
      </c>
      <c r="F9" s="3">
        <v>7.7363904626686186E-2</v>
      </c>
      <c r="G9" s="14">
        <v>0.27667771705044353</v>
      </c>
      <c r="H9" s="1" t="s">
        <v>70</v>
      </c>
      <c r="J9" s="15"/>
      <c r="M9" s="15"/>
    </row>
    <row r="10" spans="2:19" ht="26.25" customHeight="1" thickBot="1" x14ac:dyDescent="0.25">
      <c r="B10" s="12" t="s">
        <v>26</v>
      </c>
      <c r="C10" s="16"/>
      <c r="D10" s="4"/>
      <c r="E10" s="16"/>
      <c r="F10" s="4"/>
      <c r="G10" s="17"/>
      <c r="H10" s="2"/>
      <c r="J10" s="15"/>
      <c r="M10" s="15"/>
    </row>
    <row r="11" spans="2:19" ht="26.25" customHeight="1" thickBot="1" x14ac:dyDescent="0.25">
      <c r="B11" s="12" t="s">
        <v>27</v>
      </c>
      <c r="C11" s="13">
        <v>2.0179999999999998</v>
      </c>
      <c r="D11" s="3">
        <v>5.4884682332463014E-3</v>
      </c>
      <c r="E11" s="13">
        <v>2.7040000000000002</v>
      </c>
      <c r="F11" s="3">
        <v>7.3405852379310622E-3</v>
      </c>
      <c r="G11" s="14">
        <v>0.33994053518334977</v>
      </c>
      <c r="H11" s="1" t="s">
        <v>54</v>
      </c>
      <c r="J11" s="15"/>
      <c r="M11" s="15"/>
    </row>
    <row r="12" spans="2:19" ht="26.25" customHeight="1" thickBot="1" x14ac:dyDescent="0.25">
      <c r="B12" s="12" t="s">
        <v>28</v>
      </c>
      <c r="C12" s="16">
        <v>13.541</v>
      </c>
      <c r="D12" s="4">
        <v>3.6828220191470841E-2</v>
      </c>
      <c r="E12" s="16">
        <v>17.324999999999999</v>
      </c>
      <c r="F12" s="4">
        <v>4.7032410964184784E-2</v>
      </c>
      <c r="G12" s="17">
        <v>0.27944760357432985</v>
      </c>
      <c r="H12" s="2" t="s">
        <v>59</v>
      </c>
      <c r="J12" s="15"/>
      <c r="M12" s="15"/>
    </row>
    <row r="13" spans="2:19" ht="26.25" customHeight="1" thickBot="1" x14ac:dyDescent="0.25">
      <c r="B13" s="12" t="s">
        <v>29</v>
      </c>
      <c r="C13" s="13">
        <v>2.3839999999999999</v>
      </c>
      <c r="D13" s="3">
        <v>6.4838990426457788E-3</v>
      </c>
      <c r="E13" s="13">
        <v>4.4029999999999996</v>
      </c>
      <c r="F13" s="3">
        <v>1.1952883432918072E-2</v>
      </c>
      <c r="G13" s="14">
        <v>0.84689597315436238</v>
      </c>
      <c r="H13" s="1" t="s">
        <v>55</v>
      </c>
    </row>
    <row r="14" spans="2:19" ht="26.25" customHeight="1" thickBot="1" x14ac:dyDescent="0.25">
      <c r="B14" s="12" t="s">
        <v>2</v>
      </c>
      <c r="C14" s="16">
        <v>4.1680000000000001</v>
      </c>
      <c r="D14" s="4">
        <v>1.1335944299390775E-2</v>
      </c>
      <c r="E14" s="16">
        <v>3.7189999999999999</v>
      </c>
      <c r="F14" s="4">
        <v>1.0096019415630778E-2</v>
      </c>
      <c r="G14" s="17">
        <v>-0.10772552783109401</v>
      </c>
      <c r="H14" s="7" t="s">
        <v>56</v>
      </c>
    </row>
    <row r="15" spans="2:19" ht="26.25" customHeight="1" thickBot="1" x14ac:dyDescent="0.25">
      <c r="B15" s="12" t="s">
        <v>3</v>
      </c>
      <c r="C15" s="13">
        <v>0.10300000000000001</v>
      </c>
      <c r="D15" s="3">
        <v>2.8013489991296779E-4</v>
      </c>
      <c r="E15" s="13">
        <v>0.14300000000000002</v>
      </c>
      <c r="F15" s="3">
        <v>3.8820402700596963E-4</v>
      </c>
      <c r="G15" s="14">
        <v>0.38834951456310685</v>
      </c>
      <c r="H15" s="1" t="s">
        <v>57</v>
      </c>
    </row>
    <row r="16" spans="2:19" ht="26.25" customHeight="1" thickBot="1" x14ac:dyDescent="0.25">
      <c r="B16" s="12" t="s">
        <v>30</v>
      </c>
      <c r="C16" s="16">
        <v>0.108</v>
      </c>
      <c r="D16" s="4">
        <v>2.9373368146212719E-4</v>
      </c>
      <c r="E16" s="16">
        <v>0.20399999999999999</v>
      </c>
      <c r="F16" s="4">
        <v>5.5380154901552014E-4</v>
      </c>
      <c r="G16" s="17">
        <v>0.88888888888888884</v>
      </c>
      <c r="H16" s="2" t="s">
        <v>57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9"/>
    </row>
    <row r="31" spans="2:11" ht="18" x14ac:dyDescent="0.2">
      <c r="B31" s="20"/>
      <c r="C31" s="21"/>
      <c r="D31" s="2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70866141732283472" right="0.70866141732283472" top="0" bottom="2.3228346456692917" header="0" footer="0.31496062992125984"/>
  <pageSetup paperSize="9" scale="5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7874-A1BC-45A4-AC92-79052CB7BE41}">
  <dimension ref="A6:K35"/>
  <sheetViews>
    <sheetView showGridLines="0" zoomScale="90" zoomScaleNormal="90" zoomScaleSheetLayoutView="70" workbookViewId="0"/>
  </sheetViews>
  <sheetFormatPr defaultRowHeight="12.75" x14ac:dyDescent="0.2"/>
  <cols>
    <col min="1" max="3" width="5.5703125" style="8" customWidth="1"/>
    <col min="4" max="4" width="5.28515625" style="8" customWidth="1"/>
    <col min="5" max="8" width="20.7109375" style="8" customWidth="1"/>
    <col min="9" max="9" width="12.140625" style="8" customWidth="1"/>
    <col min="10" max="16384" width="9.140625" style="8"/>
  </cols>
  <sheetData>
    <row r="6" spans="4:10" ht="33.75" customHeight="1" x14ac:dyDescent="0.2">
      <c r="D6" s="41" t="s">
        <v>14</v>
      </c>
      <c r="E6" s="41"/>
      <c r="F6" s="41"/>
      <c r="G6" s="41"/>
      <c r="H6" s="41"/>
      <c r="I6" s="31"/>
      <c r="J6" s="31"/>
    </row>
    <row r="7" spans="4:10" ht="30" customHeight="1" thickBot="1" x14ac:dyDescent="0.25">
      <c r="D7" s="11" t="s">
        <v>16</v>
      </c>
      <c r="E7" s="11" t="s">
        <v>15</v>
      </c>
      <c r="F7" s="11" t="s">
        <v>61</v>
      </c>
      <c r="G7" s="11" t="s">
        <v>62</v>
      </c>
      <c r="H7" s="11" t="s">
        <v>17</v>
      </c>
      <c r="I7" s="32"/>
    </row>
    <row r="8" spans="4:10" ht="30" customHeight="1" thickBot="1" x14ac:dyDescent="0.25">
      <c r="D8" s="12">
        <v>1</v>
      </c>
      <c r="E8" s="33" t="s">
        <v>4</v>
      </c>
      <c r="F8" s="1">
        <v>36251</v>
      </c>
      <c r="G8" s="13">
        <v>35127</v>
      </c>
      <c r="H8" s="14">
        <v>-3.1006041212656155E-2</v>
      </c>
    </row>
    <row r="9" spans="4:10" ht="30" customHeight="1" thickBot="1" x14ac:dyDescent="0.25">
      <c r="D9" s="12">
        <v>2</v>
      </c>
      <c r="E9" s="34" t="s">
        <v>5</v>
      </c>
      <c r="F9" s="2">
        <v>35073</v>
      </c>
      <c r="G9" s="16">
        <v>34447</v>
      </c>
      <c r="H9" s="17">
        <v>-1.7848487440481287E-2</v>
      </c>
    </row>
    <row r="10" spans="4:10" ht="30" customHeight="1" thickBot="1" x14ac:dyDescent="0.25">
      <c r="D10" s="12">
        <v>3</v>
      </c>
      <c r="E10" s="33" t="s">
        <v>6</v>
      </c>
      <c r="F10" s="1">
        <v>33604</v>
      </c>
      <c r="G10" s="13">
        <v>32362</v>
      </c>
      <c r="H10" s="14">
        <v>-3.6959885727889552E-2</v>
      </c>
    </row>
    <row r="11" spans="4:10" ht="30" customHeight="1" thickBot="1" x14ac:dyDescent="0.25">
      <c r="D11" s="12">
        <v>4</v>
      </c>
      <c r="E11" s="34" t="s">
        <v>7</v>
      </c>
      <c r="F11" s="2">
        <v>30501</v>
      </c>
      <c r="G11" s="16">
        <v>27506</v>
      </c>
      <c r="H11" s="17">
        <v>-9.8193501852398279E-2</v>
      </c>
    </row>
    <row r="12" spans="4:10" ht="30" customHeight="1" thickBot="1" x14ac:dyDescent="0.25">
      <c r="D12" s="12">
        <v>5</v>
      </c>
      <c r="E12" s="33" t="s">
        <v>8</v>
      </c>
      <c r="F12" s="1">
        <v>23561</v>
      </c>
      <c r="G12" s="13">
        <v>23033</v>
      </c>
      <c r="H12" s="14">
        <v>-2.2409914689529353E-2</v>
      </c>
    </row>
    <row r="13" spans="4:10" ht="30" customHeight="1" thickBot="1" x14ac:dyDescent="0.25">
      <c r="D13" s="12">
        <v>6</v>
      </c>
      <c r="E13" s="34" t="s">
        <v>9</v>
      </c>
      <c r="F13" s="2">
        <v>17209</v>
      </c>
      <c r="G13" s="16">
        <v>18642</v>
      </c>
      <c r="H13" s="17">
        <v>8.3270381776977098E-2</v>
      </c>
    </row>
    <row r="14" spans="4:10" ht="30" customHeight="1" thickBot="1" x14ac:dyDescent="0.25">
      <c r="D14" s="12">
        <v>7</v>
      </c>
      <c r="E14" s="33" t="s">
        <v>11</v>
      </c>
      <c r="F14" s="1">
        <v>17059</v>
      </c>
      <c r="G14" s="13">
        <v>18030</v>
      </c>
      <c r="H14" s="14">
        <v>5.6920100826543196E-2</v>
      </c>
    </row>
    <row r="15" spans="4:10" ht="30" customHeight="1" thickBot="1" x14ac:dyDescent="0.25">
      <c r="D15" s="12">
        <v>8</v>
      </c>
      <c r="E15" s="34" t="s">
        <v>12</v>
      </c>
      <c r="F15" s="2">
        <v>15533</v>
      </c>
      <c r="G15" s="16">
        <v>17230</v>
      </c>
      <c r="H15" s="17">
        <v>0.10925127148651259</v>
      </c>
    </row>
    <row r="16" spans="4:10" ht="30" customHeight="1" thickBot="1" x14ac:dyDescent="0.25">
      <c r="D16" s="12">
        <v>9</v>
      </c>
      <c r="E16" s="33" t="s">
        <v>10</v>
      </c>
      <c r="F16" s="1">
        <v>17533</v>
      </c>
      <c r="G16" s="13">
        <v>16092</v>
      </c>
      <c r="H16" s="14">
        <v>-8.2187874294188057E-2</v>
      </c>
    </row>
    <row r="17" spans="1:11" ht="30" customHeight="1" thickBot="1" x14ac:dyDescent="0.25">
      <c r="A17" s="35"/>
      <c r="B17" s="35"/>
      <c r="C17" s="36"/>
      <c r="D17" s="12">
        <v>10</v>
      </c>
      <c r="E17" s="34" t="s">
        <v>13</v>
      </c>
      <c r="F17" s="2">
        <v>14175</v>
      </c>
      <c r="G17" s="16">
        <v>14137</v>
      </c>
      <c r="H17" s="17">
        <v>-2.6807760141093206E-3</v>
      </c>
    </row>
    <row r="18" spans="1:11" x14ac:dyDescent="0.2">
      <c r="D18" s="37" t="s">
        <v>18</v>
      </c>
    </row>
    <row r="19" spans="1:11" x14ac:dyDescent="0.2">
      <c r="D19" s="38" t="s">
        <v>53</v>
      </c>
      <c r="K19" s="39"/>
    </row>
    <row r="20" spans="1:11" x14ac:dyDescent="0.2">
      <c r="K20" s="39"/>
    </row>
    <row r="21" spans="1:11" ht="24" customHeight="1" x14ac:dyDescent="0.2">
      <c r="K21" s="39"/>
    </row>
    <row r="22" spans="1:11" ht="24" customHeight="1" x14ac:dyDescent="0.2">
      <c r="K22" s="39"/>
    </row>
    <row r="23" spans="1:11" ht="24" customHeight="1" x14ac:dyDescent="0.2">
      <c r="K23" s="39"/>
    </row>
    <row r="24" spans="1:11" ht="24" customHeight="1" x14ac:dyDescent="0.2">
      <c r="K24" s="39"/>
    </row>
    <row r="25" spans="1:11" ht="24" customHeight="1" x14ac:dyDescent="0.2">
      <c r="K25" s="39"/>
    </row>
    <row r="26" spans="1:11" ht="24" customHeight="1" x14ac:dyDescent="0.2">
      <c r="K26" s="39"/>
    </row>
    <row r="27" spans="1:11" ht="24" customHeight="1" x14ac:dyDescent="0.2">
      <c r="K27" s="39"/>
    </row>
    <row r="28" spans="1:11" ht="24" customHeight="1" x14ac:dyDescent="0.2">
      <c r="K28" s="39"/>
    </row>
    <row r="29" spans="1:11" ht="24" customHeight="1" x14ac:dyDescent="0.2">
      <c r="K29" s="39"/>
    </row>
    <row r="30" spans="1:11" ht="24" customHeight="1" x14ac:dyDescent="0.2"/>
    <row r="31" spans="1:11" ht="24" customHeight="1" x14ac:dyDescent="0.2"/>
    <row r="32" spans="1:11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">
    <mergeCell ref="D6:H6"/>
  </mergeCells>
  <conditionalFormatting sqref="H8:H17">
    <cfRule type="cellIs" dxfId="0" priority="1" operator="lessThan">
      <formula>0</formula>
    </cfRule>
  </conditionalFormatting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quantity_age</vt:lpstr>
      <vt:lpstr>2 - EURO_fuel</vt:lpstr>
      <vt:lpstr>3 - TOP_brands</vt:lpstr>
      <vt:lpstr>'1 - quantity_age'!Obszar_wydruku</vt:lpstr>
      <vt:lpstr>'2 - EURO_fuel'!Obszar_wydruku</vt:lpstr>
      <vt:lpstr>'3 - TOP_brands'!Obszar_wydruku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2025-05-08T13:04:23Z</cp:lastPrinted>
  <dcterms:created xsi:type="dcterms:W3CDTF">1997-02-26T13:46:56Z</dcterms:created>
  <dcterms:modified xsi:type="dcterms:W3CDTF">2025-06-09T10:08:01Z</dcterms:modified>
</cp:coreProperties>
</file>